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isWagner\SYSENG Dropbox\Communication\www.SEC.com (2023)\Content\The Concept\Calculators\"/>
    </mc:Choice>
  </mc:AlternateContent>
  <xr:revisionPtr revIDLastSave="0" documentId="8_{CA5A9ECE-96DC-43D2-B519-7CC174F3D883}" xr6:coauthVersionLast="47" xr6:coauthVersionMax="47" xr10:uidLastSave="{00000000-0000-0000-0000-000000000000}"/>
  <bookViews>
    <workbookView xWindow="-120" yWindow="-120" windowWidth="38640" windowHeight="21120" xr2:uid="{92A4C35D-4652-4810-8835-D43ED09228D5}"/>
  </bookViews>
  <sheets>
    <sheet name="Module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2" l="1"/>
  <c r="K13" i="2" s="1"/>
  <c r="D14" i="2"/>
  <c r="L25" i="2" s="1"/>
  <c r="D21" i="2"/>
  <c r="L23" i="2"/>
  <c r="L24" i="2" s="1"/>
  <c r="M23" i="2"/>
  <c r="M24" i="2"/>
  <c r="M25" i="2"/>
  <c r="K12" i="2" l="1"/>
  <c r="D22" i="2"/>
  <c r="D23" i="2" s="1"/>
  <c r="K17" i="2"/>
  <c r="K19" i="2"/>
  <c r="K18" i="2"/>
  <c r="K11" i="2"/>
  <c r="K16" i="2"/>
  <c r="K15" i="2"/>
  <c r="K14" i="2"/>
</calcChain>
</file>

<file path=xl/sharedStrings.xml><?xml version="1.0" encoding="utf-8"?>
<sst xmlns="http://schemas.openxmlformats.org/spreadsheetml/2006/main" count="24" uniqueCount="19">
  <si>
    <t>Futute Organizational efficientcy w. SEC</t>
  </si>
  <si>
    <t>Future Employee efficientcy</t>
  </si>
  <si>
    <t>hrs</t>
  </si>
  <si>
    <t>Improved efficiency by Module 1</t>
  </si>
  <si>
    <t>= (1-y) * z</t>
  </si>
  <si>
    <t xml:space="preserve">&lt;- </t>
  </si>
  <si>
    <t>Total hours spend on poor data integrity</t>
  </si>
  <si>
    <t>Total  hours/year [z]</t>
  </si>
  <si>
    <t>Hours/year</t>
  </si>
  <si>
    <t>-&gt;</t>
  </si>
  <si>
    <t>Data integrity improvement by SEC Module 1</t>
  </si>
  <si>
    <t>Currect Organizational/employees effectiveness [y]</t>
  </si>
  <si>
    <t>Full time equivalents per silos/diciplines/projects/locations</t>
  </si>
  <si>
    <t>Data quality/integrity</t>
  </si>
  <si>
    <t>Avg accurate handover</t>
  </si>
  <si>
    <t>Knowledge based numbers</t>
  </si>
  <si>
    <t>Employee effectiveness</t>
  </si>
  <si>
    <t>"By having an aligned system breakdown in a common language (RDS) the data integrity will be improved"</t>
  </si>
  <si>
    <t>© Copyright – System Engineering A/S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</si>
</sst>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6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5"/>
      <name val="Calibri"/>
      <family val="2"/>
      <scheme val="minor"/>
    </font>
    <font>
      <i/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right"/>
    </xf>
    <xf numFmtId="9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9" fontId="0" fillId="0" borderId="0" xfId="2" applyFont="1" applyBorder="1" applyAlignment="1" applyProtection="1">
      <alignment horizontal="center"/>
    </xf>
    <xf numFmtId="0" fontId="8" fillId="0" borderId="4" xfId="0" applyFont="1" applyBorder="1"/>
    <xf numFmtId="0" fontId="8" fillId="0" borderId="3" xfId="0" applyFont="1" applyBorder="1"/>
    <xf numFmtId="0" fontId="8" fillId="0" borderId="2" xfId="0" applyFont="1" applyBorder="1"/>
    <xf numFmtId="9" fontId="0" fillId="0" borderId="0" xfId="2" applyFont="1" applyBorder="1" applyAlignment="1" applyProtection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0" fillId="0" borderId="0" xfId="0" quotePrefix="1"/>
    <xf numFmtId="164" fontId="0" fillId="0" borderId="0" xfId="0" applyNumberForma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quotePrefix="1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9" fontId="4" fillId="0" borderId="0" xfId="0" applyNumberFormat="1" applyFont="1" applyAlignment="1">
      <alignment horizontal="right"/>
    </xf>
    <xf numFmtId="1" fontId="4" fillId="0" borderId="0" xfId="1" applyNumberFormat="1" applyFont="1" applyFill="1" applyProtection="1"/>
    <xf numFmtId="9" fontId="4" fillId="0" borderId="0" xfId="2" applyFont="1" applyAlignment="1" applyProtection="1">
      <alignment horizontal="right"/>
    </xf>
    <xf numFmtId="0" fontId="4" fillId="0" borderId="0" xfId="0" applyFont="1"/>
    <xf numFmtId="9" fontId="9" fillId="0" borderId="6" xfId="0" applyNumberFormat="1" applyFont="1" applyBorder="1" applyAlignment="1">
      <alignment horizontal="center"/>
    </xf>
    <xf numFmtId="9" fontId="9" fillId="0" borderId="0" xfId="0" applyNumberFormat="1" applyFont="1" applyAlignment="1">
      <alignment horizontal="center"/>
    </xf>
    <xf numFmtId="9" fontId="9" fillId="0" borderId="5" xfId="0" applyNumberFormat="1" applyFont="1" applyBorder="1" applyAlignment="1">
      <alignment horizontal="center"/>
    </xf>
    <xf numFmtId="0" fontId="5" fillId="0" borderId="7" xfId="0" applyFont="1" applyBorder="1"/>
    <xf numFmtId="0" fontId="10" fillId="0" borderId="7" xfId="0" applyFont="1" applyBorder="1" applyAlignment="1">
      <alignment horizontal="right"/>
    </xf>
    <xf numFmtId="0" fontId="11" fillId="0" borderId="7" xfId="0" applyFont="1" applyBorder="1"/>
    <xf numFmtId="9" fontId="2" fillId="0" borderId="7" xfId="2" applyFont="1" applyBorder="1" applyAlignment="1" applyProtection="1">
      <alignment horizontal="center"/>
    </xf>
    <xf numFmtId="0" fontId="11" fillId="0" borderId="0" xfId="0" applyFont="1"/>
    <xf numFmtId="0" fontId="10" fillId="0" borderId="0" xfId="0" applyFont="1" applyAlignment="1">
      <alignment horizontal="right"/>
    </xf>
    <xf numFmtId="9" fontId="2" fillId="0" borderId="0" xfId="2" applyFont="1" applyBorder="1" applyAlignment="1" applyProtection="1">
      <alignment horizontal="center"/>
    </xf>
    <xf numFmtId="1" fontId="9" fillId="0" borderId="6" xfId="2" applyNumberFormat="1" applyFont="1" applyBorder="1" applyAlignment="1" applyProtection="1">
      <alignment horizontal="center"/>
    </xf>
    <xf numFmtId="1" fontId="9" fillId="0" borderId="0" xfId="2" applyNumberFormat="1" applyFont="1" applyBorder="1" applyAlignment="1" applyProtection="1">
      <alignment horizontal="center"/>
    </xf>
    <xf numFmtId="1" fontId="9" fillId="0" borderId="5" xfId="2" applyNumberFormat="1" applyFont="1" applyBorder="1" applyAlignment="1" applyProtection="1">
      <alignment horizontal="center"/>
    </xf>
    <xf numFmtId="0" fontId="5" fillId="0" borderId="0" xfId="0" applyFont="1"/>
    <xf numFmtId="0" fontId="8" fillId="0" borderId="6" xfId="0" applyFont="1" applyBorder="1"/>
    <xf numFmtId="0" fontId="8" fillId="0" borderId="0" xfId="0" applyFont="1"/>
    <xf numFmtId="0" fontId="8" fillId="0" borderId="5" xfId="0" applyFont="1" applyBorder="1"/>
    <xf numFmtId="9" fontId="0" fillId="0" borderId="0" xfId="0" applyNumberFormat="1" applyAlignment="1">
      <alignment horizontal="left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0" xfId="0" applyFont="1"/>
    <xf numFmtId="9" fontId="10" fillId="2" borderId="0" xfId="0" applyNumberFormat="1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9" fontId="10" fillId="2" borderId="7" xfId="0" applyNumberFormat="1" applyFont="1" applyFill="1" applyBorder="1" applyAlignment="1" applyProtection="1">
      <alignment horizontal="center"/>
      <protection locked="0"/>
    </xf>
    <xf numFmtId="0" fontId="15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Data</a:t>
            </a:r>
            <a:r>
              <a:rPr lang="en-GB" b="1" baseline="0"/>
              <a:t> Integrity / Data Quality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5068651574104819"/>
          <c:y val="5.9787829500104209E-2"/>
          <c:w val="0.79140474156565699"/>
          <c:h val="0.71225551175791735"/>
        </c:manualLayout>
      </c:layout>
      <c:scatterChart>
        <c:scatterStyle val="lineMarker"/>
        <c:varyColors val="0"/>
        <c:ser>
          <c:idx val="4"/>
          <c:order val="2"/>
          <c:tx>
            <c:strRef>
              <c:f>'Module 1'!$C$14</c:f>
              <c:strCache>
                <c:ptCount val="1"/>
                <c:pt idx="0">
                  <c:v>Currect Organizational/employees effectiveness [y]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4"/>
            <c:spPr>
              <a:solidFill>
                <a:schemeClr val="accent3">
                  <a:lumMod val="20000"/>
                  <a:lumOff val="80000"/>
                </a:schemeClr>
              </a:solidFill>
              <a:ln w="9525">
                <a:solidFill>
                  <a:schemeClr val="accent3"/>
                </a:solidFill>
                <a:prstDash val="dash"/>
              </a:ln>
              <a:effectLst/>
            </c:spPr>
          </c:marker>
          <c:dPt>
            <c:idx val="0"/>
            <c:marker>
              <c:symbol val="circle"/>
              <c:size val="14"/>
              <c:spPr>
                <a:solidFill>
                  <a:schemeClr val="accent3">
                    <a:lumMod val="20000"/>
                    <a:lumOff val="80000"/>
                  </a:schemeClr>
                </a:solidFill>
                <a:ln w="9525">
                  <a:solidFill>
                    <a:schemeClr val="accent3"/>
                  </a:solidFill>
                  <a:prstDash val="dash"/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990-4FED-8C17-5134C287C81E}"/>
              </c:ext>
            </c:extLst>
          </c:dPt>
          <c:xVal>
            <c:numRef>
              <c:f>'Module 1'!$D$13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'Module 1'!$D$14</c:f>
              <c:numCache>
                <c:formatCode>0%</c:formatCode>
                <c:ptCount val="1"/>
                <c:pt idx="0">
                  <c:v>0.40960000000000019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990-4FED-8C17-5134C287C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6516496"/>
        <c:axId val="1186519408"/>
      </c:scatterChart>
      <c:scatterChart>
        <c:scatterStyle val="smoothMarker"/>
        <c:varyColors val="0"/>
        <c:ser>
          <c:idx val="1"/>
          <c:order val="0"/>
          <c:tx>
            <c:strRef>
              <c:f>'Module 1'!$K$24</c:f>
              <c:strCache>
                <c:ptCount val="1"/>
                <c:pt idx="0">
                  <c:v>Futute Organizational efficientcy w. SEC</c:v>
                </c:pt>
              </c:strCache>
            </c:strRef>
          </c:tx>
          <c:spPr>
            <a:ln w="2540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circle"/>
            <c:size val="14"/>
            <c:spPr>
              <a:solidFill>
                <a:schemeClr val="accent3"/>
              </a:solidFill>
              <a:ln w="9525">
                <a:noFill/>
                <a:prstDash val="sysDash"/>
              </a:ln>
              <a:effectLst/>
            </c:spPr>
          </c:marker>
          <c:dPt>
            <c:idx val="0"/>
            <c:marker>
              <c:symbol val="circle"/>
              <c:size val="14"/>
              <c:spPr>
                <a:solidFill>
                  <a:schemeClr val="accent2"/>
                </a:solidFill>
                <a:ln w="9525">
                  <a:noFill/>
                  <a:prstDash val="sysDash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7990-4FED-8C17-5134C287C81E}"/>
              </c:ext>
            </c:extLst>
          </c:dPt>
          <c:dPt>
            <c:idx val="1"/>
            <c:marker>
              <c:symbol val="circle"/>
              <c:size val="14"/>
              <c:spPr>
                <a:noFill/>
                <a:ln w="9525">
                  <a:noFill/>
                  <a:prstDash val="sysDash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990-4FED-8C17-5134C287C81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990-4FED-8C17-5134C287C81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990-4FED-8C17-5134C287C8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'Module 1'!$M$24:$M$25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'Module 1'!$L$24:$L$25</c:f>
              <c:numCache>
                <c:formatCode>0%</c:formatCode>
                <c:ptCount val="2"/>
                <c:pt idx="0">
                  <c:v>0.65610000000000013</c:v>
                </c:pt>
                <c:pt idx="1">
                  <c:v>0.40960000000000019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990-4FED-8C17-5134C287C81E}"/>
            </c:ext>
          </c:extLst>
        </c:ser>
        <c:ser>
          <c:idx val="0"/>
          <c:order val="1"/>
          <c:tx>
            <c:strRef>
              <c:f>'Module 1'!$K$10</c:f>
              <c:strCache>
                <c:ptCount val="1"/>
                <c:pt idx="0">
                  <c:v>80%</c:v>
                </c:pt>
              </c:strCache>
            </c:strRef>
          </c:tx>
          <c:spPr>
            <a:ln w="28575" cap="rnd">
              <a:solidFill>
                <a:schemeClr val="accent2">
                  <a:shade val="53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'Module 1'!$J$11:$J$17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'Module 1'!$K$11:$K$17</c:f>
              <c:numCache>
                <c:formatCode>0%</c:formatCode>
                <c:ptCount val="7"/>
                <c:pt idx="0">
                  <c:v>0.8</c:v>
                </c:pt>
                <c:pt idx="1">
                  <c:v>0.64000000000000012</c:v>
                </c:pt>
                <c:pt idx="2">
                  <c:v>0.51200000000000012</c:v>
                </c:pt>
                <c:pt idx="3">
                  <c:v>0.40960000000000019</c:v>
                </c:pt>
                <c:pt idx="4">
                  <c:v>0.32768000000000019</c:v>
                </c:pt>
                <c:pt idx="5">
                  <c:v>0.26214400000000015</c:v>
                </c:pt>
                <c:pt idx="6">
                  <c:v>0.20971520000000016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990-4FED-8C17-5134C287C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6516496"/>
        <c:axId val="1186519408"/>
      </c:scatterChart>
      <c:valAx>
        <c:axId val="1186516496"/>
        <c:scaling>
          <c:orientation val="minMax"/>
          <c:max val="7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information handovers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86519408"/>
        <c:crosses val="autoZero"/>
        <c:crossBetween val="midCat"/>
      </c:valAx>
      <c:valAx>
        <c:axId val="1186519408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Avg. data integrity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86516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60901902132012"/>
          <c:y val="0.87072336046122423"/>
          <c:w val="0.71570708661715277"/>
          <c:h val="0.10389732368119982"/>
        </c:manualLayout>
      </c:layout>
      <c:overlay val="0"/>
      <c:spPr>
        <a:solidFill>
          <a:schemeClr val="bg1"/>
        </a:solidFill>
        <a:ln>
          <a:solidFill>
            <a:schemeClr val="accent3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562612</xdr:colOff>
      <xdr:row>0</xdr:row>
      <xdr:rowOff>74542</xdr:rowOff>
    </xdr:from>
    <xdr:to>
      <xdr:col>14</xdr:col>
      <xdr:colOff>190499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142875</xdr:colOff>
      <xdr:row>1</xdr:row>
      <xdr:rowOff>38100</xdr:rowOff>
    </xdr:from>
    <xdr:to>
      <xdr:col>2</xdr:col>
      <xdr:colOff>485775</xdr:colOff>
      <xdr:row>4</xdr:row>
      <xdr:rowOff>161925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A752149-A892-4A83-BC16-669D4E662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28600"/>
          <a:ext cx="18002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228601</xdr:colOff>
      <xdr:row>1</xdr:row>
      <xdr:rowOff>19049</xdr:rowOff>
    </xdr:from>
    <xdr:to>
      <xdr:col>2</xdr:col>
      <xdr:colOff>619125</xdr:colOff>
      <xdr:row>5</xdr:row>
      <xdr:rowOff>85724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0E32759-29A1-482F-8EEC-8AE3409D22D8}"/>
            </a:ext>
          </a:extLst>
        </xdr:cNvPr>
        <xdr:cNvSpPr txBox="1"/>
      </xdr:nvSpPr>
      <xdr:spPr>
        <a:xfrm>
          <a:off x="419101" y="209549"/>
          <a:ext cx="1847849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2000" b="1">
              <a:solidFill>
                <a:schemeClr val="accent2"/>
              </a:solidFill>
            </a:rPr>
            <a:t>Data Integrity</a:t>
          </a:r>
          <a:r>
            <a:rPr lang="da-DK" sz="2000" b="1" baseline="0">
              <a:solidFill>
                <a:schemeClr val="accent2"/>
              </a:solidFill>
            </a:rPr>
            <a:t> Calculator</a:t>
          </a:r>
          <a:endParaRPr lang="da-DK" sz="2000" b="1">
            <a:solidFill>
              <a:schemeClr val="accent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9D6E8-B4F9-422C-8392-89A933BADA67}">
  <dimension ref="A1:O58"/>
  <sheetViews>
    <sheetView showGridLines="0" tabSelected="1" zoomScaleNormal="100" workbookViewId="0">
      <selection activeCell="D16" sqref="D16"/>
    </sheetView>
  </sheetViews>
  <sheetFormatPr defaultRowHeight="15" x14ac:dyDescent="0.25"/>
  <cols>
    <col min="1" max="1" width="2.85546875" customWidth="1"/>
    <col min="2" max="2" width="21.85546875" customWidth="1"/>
    <col min="3" max="3" width="28.140625" style="1" customWidth="1"/>
    <col min="4" max="4" width="12.7109375" style="1" customWidth="1"/>
    <col min="5" max="5" width="9.5703125" customWidth="1"/>
    <col min="6" max="6" width="9.140625" customWidth="1"/>
    <col min="9" max="9" width="12" customWidth="1"/>
    <col min="10" max="10" width="19.42578125" customWidth="1"/>
    <col min="11" max="11" width="12.7109375" customWidth="1"/>
  </cols>
  <sheetData>
    <row r="1" spans="2:11" x14ac:dyDescent="0.25">
      <c r="B1" s="45" t="s">
        <v>18</v>
      </c>
    </row>
    <row r="7" spans="2:11" x14ac:dyDescent="0.25">
      <c r="B7" s="48" t="s">
        <v>17</v>
      </c>
      <c r="C7" s="47"/>
      <c r="D7" s="47"/>
      <c r="E7" s="46"/>
      <c r="F7" s="46"/>
      <c r="G7" s="46"/>
    </row>
    <row r="8" spans="2:11" x14ac:dyDescent="0.25">
      <c r="K8" t="s">
        <v>16</v>
      </c>
    </row>
    <row r="9" spans="2:11" x14ac:dyDescent="0.25">
      <c r="C9" s="22"/>
      <c r="E9" s="12"/>
      <c r="F9" s="52" t="s">
        <v>15</v>
      </c>
      <c r="G9" s="52"/>
      <c r="H9" s="52"/>
      <c r="K9" t="s">
        <v>14</v>
      </c>
    </row>
    <row r="10" spans="2:11" x14ac:dyDescent="0.25">
      <c r="C10" s="35" t="s">
        <v>13</v>
      </c>
      <c r="D10" s="49">
        <v>0.8</v>
      </c>
      <c r="E10" s="17" t="s">
        <v>5</v>
      </c>
      <c r="F10" s="27">
        <v>0.6</v>
      </c>
      <c r="G10" s="28" t="s">
        <v>9</v>
      </c>
      <c r="H10" s="29">
        <v>0.95</v>
      </c>
      <c r="K10" s="44">
        <f>D10</f>
        <v>0.8</v>
      </c>
    </row>
    <row r="11" spans="2:11" x14ac:dyDescent="0.25">
      <c r="B11" s="40"/>
      <c r="C11" s="13"/>
      <c r="D11" s="13"/>
      <c r="F11" s="41"/>
      <c r="G11" s="42"/>
      <c r="H11" s="43"/>
      <c r="J11">
        <v>1</v>
      </c>
      <c r="K11" s="11">
        <f t="shared" ref="K11:K19" si="0">K$10^$J11</f>
        <v>0.8</v>
      </c>
    </row>
    <row r="12" spans="2:11" x14ac:dyDescent="0.25">
      <c r="F12" s="27"/>
      <c r="G12" s="28"/>
      <c r="H12" s="29"/>
      <c r="J12">
        <v>2</v>
      </c>
      <c r="K12" s="11">
        <f t="shared" si="0"/>
        <v>0.64000000000000012</v>
      </c>
    </row>
    <row r="13" spans="2:11" x14ac:dyDescent="0.25">
      <c r="C13" s="1" t="s">
        <v>12</v>
      </c>
      <c r="D13" s="50">
        <v>4</v>
      </c>
      <c r="E13" s="17" t="s">
        <v>5</v>
      </c>
      <c r="F13" s="37">
        <v>2</v>
      </c>
      <c r="G13" s="38" t="s">
        <v>9</v>
      </c>
      <c r="H13" s="39">
        <v>6</v>
      </c>
      <c r="J13">
        <v>3</v>
      </c>
      <c r="K13" s="11">
        <f t="shared" si="0"/>
        <v>0.51200000000000012</v>
      </c>
    </row>
    <row r="14" spans="2:11" x14ac:dyDescent="0.25">
      <c r="B14" s="32"/>
      <c r="C14" s="31" t="s">
        <v>11</v>
      </c>
      <c r="D14" s="33">
        <f>D10^D13</f>
        <v>0.40960000000000019</v>
      </c>
      <c r="F14" s="27"/>
      <c r="G14" s="28"/>
      <c r="H14" s="29"/>
      <c r="J14">
        <v>4</v>
      </c>
      <c r="K14" s="11">
        <f t="shared" si="0"/>
        <v>0.40960000000000019</v>
      </c>
    </row>
    <row r="15" spans="2:11" x14ac:dyDescent="0.25">
      <c r="B15" s="34"/>
      <c r="C15" s="35"/>
      <c r="D15" s="36"/>
      <c r="F15" s="27"/>
      <c r="G15" s="28"/>
      <c r="H15" s="29"/>
      <c r="J15">
        <v>5</v>
      </c>
      <c r="K15" s="11">
        <f t="shared" si="0"/>
        <v>0.32768000000000019</v>
      </c>
    </row>
    <row r="16" spans="2:11" x14ac:dyDescent="0.25">
      <c r="B16" s="30"/>
      <c r="C16" s="31" t="s">
        <v>10</v>
      </c>
      <c r="D16" s="51">
        <v>0.5</v>
      </c>
      <c r="E16" s="17" t="s">
        <v>5</v>
      </c>
      <c r="F16" s="27">
        <v>0.3</v>
      </c>
      <c r="G16" s="28" t="s">
        <v>9</v>
      </c>
      <c r="H16" s="29">
        <v>0.8</v>
      </c>
      <c r="J16">
        <v>6</v>
      </c>
      <c r="K16" s="11">
        <f t="shared" si="0"/>
        <v>0.26214400000000015</v>
      </c>
    </row>
    <row r="17" spans="1:15" x14ac:dyDescent="0.25">
      <c r="D17" s="7"/>
      <c r="F17" s="8"/>
      <c r="G17" s="9"/>
      <c r="H17" s="10"/>
      <c r="J17">
        <v>7</v>
      </c>
      <c r="K17" s="11">
        <f t="shared" si="0"/>
        <v>0.20971520000000016</v>
      </c>
    </row>
    <row r="18" spans="1:15" x14ac:dyDescent="0.25">
      <c r="E18" s="12"/>
      <c r="J18">
        <v>8</v>
      </c>
      <c r="K18" s="11">
        <f t="shared" si="0"/>
        <v>0.16777216000000014</v>
      </c>
    </row>
    <row r="19" spans="1:15" x14ac:dyDescent="0.25">
      <c r="D19" s="3"/>
      <c r="J19">
        <v>9</v>
      </c>
      <c r="K19" s="11">
        <f t="shared" si="0"/>
        <v>0.13421772800000012</v>
      </c>
    </row>
    <row r="20" spans="1:15" x14ac:dyDescent="0.25">
      <c r="C20" s="13" t="s">
        <v>8</v>
      </c>
      <c r="D20" s="14">
        <v>1677</v>
      </c>
    </row>
    <row r="21" spans="1:15" x14ac:dyDescent="0.25">
      <c r="C21" s="13" t="s">
        <v>7</v>
      </c>
      <c r="D21" s="14">
        <f>D20*D13</f>
        <v>6708</v>
      </c>
      <c r="F21" s="15"/>
    </row>
    <row r="22" spans="1:15" x14ac:dyDescent="0.25">
      <c r="C22" s="1" t="s">
        <v>6</v>
      </c>
      <c r="D22" s="16">
        <f>(1-D14)*D21</f>
        <v>3960.4031999999988</v>
      </c>
      <c r="E22" s="17" t="s">
        <v>5</v>
      </c>
      <c r="F22" s="18" t="s">
        <v>4</v>
      </c>
    </row>
    <row r="23" spans="1:15" ht="15.75" thickBot="1" x14ac:dyDescent="0.3">
      <c r="B23" s="19"/>
      <c r="C23" s="20" t="s">
        <v>3</v>
      </c>
      <c r="D23" s="21">
        <f>(D22-(1-L24)*(D20*D13))</f>
        <v>1653.5219999999995</v>
      </c>
      <c r="E23" t="s">
        <v>2</v>
      </c>
      <c r="K23" s="22" t="s">
        <v>1</v>
      </c>
      <c r="L23" s="23">
        <f>(1-D10)*D16+D10</f>
        <v>0.9</v>
      </c>
      <c r="M23" s="24">
        <f>D13</f>
        <v>4</v>
      </c>
    </row>
    <row r="24" spans="1:15" ht="15.75" thickTop="1" x14ac:dyDescent="0.25">
      <c r="G24" s="2"/>
      <c r="H24" s="2"/>
      <c r="I24" s="2"/>
      <c r="K24" s="22" t="s">
        <v>0</v>
      </c>
      <c r="L24" s="25">
        <f>L23^D13</f>
        <v>0.65610000000000013</v>
      </c>
      <c r="M24" s="26">
        <f>D13</f>
        <v>4</v>
      </c>
    </row>
    <row r="25" spans="1:15" x14ac:dyDescent="0.25">
      <c r="D25" s="16"/>
      <c r="G25" s="2"/>
      <c r="H25" s="2"/>
      <c r="I25" s="2"/>
      <c r="L25" s="25">
        <f>D14</f>
        <v>0.40960000000000019</v>
      </c>
      <c r="M25" s="26">
        <f>D13</f>
        <v>4</v>
      </c>
    </row>
    <row r="26" spans="1:15" x14ac:dyDescent="0.25">
      <c r="G26" s="2"/>
      <c r="H26" s="2"/>
      <c r="I26" s="2"/>
    </row>
    <row r="27" spans="1:15" x14ac:dyDescent="0.25">
      <c r="A27" s="5"/>
      <c r="B27" s="5"/>
      <c r="C27" s="5"/>
      <c r="D27" s="5"/>
      <c r="E27" s="5"/>
      <c r="F27" s="5"/>
      <c r="G27" s="6"/>
      <c r="H27" s="6"/>
      <c r="I27" s="6"/>
      <c r="J27" s="5"/>
      <c r="K27" s="5"/>
      <c r="L27" s="5"/>
      <c r="M27" s="5"/>
      <c r="N27" s="5"/>
      <c r="O27" s="5"/>
    </row>
    <row r="28" spans="1:15" x14ac:dyDescent="0.25">
      <c r="G28" s="2"/>
      <c r="H28" s="2"/>
      <c r="I28" s="2"/>
    </row>
    <row r="29" spans="1:15" x14ac:dyDescent="0.25">
      <c r="C29"/>
      <c r="D29" s="4"/>
      <c r="G29" s="2"/>
      <c r="H29" s="2"/>
      <c r="I29" s="2"/>
    </row>
    <row r="30" spans="1:15" x14ac:dyDescent="0.25">
      <c r="C30"/>
      <c r="D30" s="4"/>
      <c r="G30" s="2"/>
      <c r="H30" s="2"/>
      <c r="I30" s="2"/>
    </row>
    <row r="31" spans="1:15" x14ac:dyDescent="0.25">
      <c r="C31"/>
      <c r="D31"/>
      <c r="G31" s="2"/>
      <c r="H31" s="2"/>
      <c r="I31" s="2"/>
    </row>
    <row r="32" spans="1:15" x14ac:dyDescent="0.25">
      <c r="C32"/>
      <c r="D32" s="4"/>
      <c r="G32" s="2"/>
      <c r="H32" s="2"/>
      <c r="I32" s="2"/>
    </row>
    <row r="33" spans="3:9" x14ac:dyDescent="0.25">
      <c r="C33"/>
      <c r="D33" s="4"/>
      <c r="G33" s="2"/>
      <c r="H33" s="2"/>
      <c r="I33" s="2"/>
    </row>
    <row r="34" spans="3:9" x14ac:dyDescent="0.25">
      <c r="C34"/>
      <c r="D34" s="4"/>
      <c r="G34" s="2"/>
      <c r="H34" s="2"/>
      <c r="I34" s="2"/>
    </row>
    <row r="35" spans="3:9" x14ac:dyDescent="0.25">
      <c r="C35"/>
      <c r="D35" s="4"/>
      <c r="G35" s="2"/>
      <c r="H35" s="2"/>
      <c r="I35" s="2"/>
    </row>
    <row r="36" spans="3:9" x14ac:dyDescent="0.25">
      <c r="C36"/>
      <c r="D36" s="4"/>
      <c r="G36" s="2"/>
      <c r="H36" s="2"/>
      <c r="I36" s="2"/>
    </row>
    <row r="37" spans="3:9" x14ac:dyDescent="0.25">
      <c r="C37"/>
      <c r="D37" s="4"/>
      <c r="G37" s="2"/>
      <c r="H37" s="2"/>
      <c r="I37" s="2"/>
    </row>
    <row r="38" spans="3:9" x14ac:dyDescent="0.25">
      <c r="C38"/>
      <c r="D38" s="4"/>
      <c r="G38" s="2"/>
      <c r="H38" s="2"/>
      <c r="I38" s="2"/>
    </row>
    <row r="39" spans="3:9" x14ac:dyDescent="0.25">
      <c r="C39"/>
      <c r="D39" s="4"/>
      <c r="G39" s="2"/>
      <c r="H39" s="2"/>
      <c r="I39" s="2"/>
    </row>
    <row r="40" spans="3:9" x14ac:dyDescent="0.25">
      <c r="C40"/>
      <c r="D40" s="4"/>
      <c r="G40" s="2"/>
      <c r="H40" s="2"/>
      <c r="I40" s="2"/>
    </row>
    <row r="41" spans="3:9" x14ac:dyDescent="0.25">
      <c r="C41"/>
      <c r="D41" s="4"/>
      <c r="G41" s="2"/>
      <c r="H41" s="2"/>
      <c r="I41" s="2"/>
    </row>
    <row r="42" spans="3:9" x14ac:dyDescent="0.25">
      <c r="C42"/>
      <c r="D42" s="4"/>
      <c r="G42" s="2"/>
      <c r="H42" s="2"/>
      <c r="I42" s="2"/>
    </row>
    <row r="43" spans="3:9" x14ac:dyDescent="0.25">
      <c r="C43"/>
      <c r="D43" s="3"/>
      <c r="G43" s="2"/>
      <c r="H43" s="2"/>
      <c r="I43" s="2"/>
    </row>
    <row r="44" spans="3:9" x14ac:dyDescent="0.25">
      <c r="C44"/>
      <c r="D44" s="3"/>
      <c r="G44" s="2"/>
      <c r="H44" s="2"/>
      <c r="I44" s="2"/>
    </row>
    <row r="45" spans="3:9" x14ac:dyDescent="0.25">
      <c r="C45"/>
      <c r="D45" s="3"/>
      <c r="G45" s="2"/>
      <c r="H45" s="2"/>
      <c r="I45" s="2"/>
    </row>
    <row r="46" spans="3:9" x14ac:dyDescent="0.25">
      <c r="C46"/>
      <c r="D46" s="3"/>
      <c r="G46" s="2"/>
      <c r="H46" s="2"/>
      <c r="I46" s="2"/>
    </row>
    <row r="47" spans="3:9" x14ac:dyDescent="0.25">
      <c r="C47"/>
      <c r="D47" s="3"/>
      <c r="G47" s="2"/>
      <c r="H47" s="2"/>
      <c r="I47" s="2"/>
    </row>
    <row r="48" spans="3:9" x14ac:dyDescent="0.25">
      <c r="C48"/>
      <c r="D48" s="3"/>
      <c r="G48" s="2"/>
      <c r="H48" s="2"/>
      <c r="I48" s="2"/>
    </row>
    <row r="49" spans="2:9" x14ac:dyDescent="0.25">
      <c r="C49"/>
      <c r="D49" s="3"/>
      <c r="G49" s="2"/>
      <c r="H49" s="2"/>
      <c r="I49" s="2"/>
    </row>
    <row r="50" spans="2:9" x14ac:dyDescent="0.25">
      <c r="B50" s="3"/>
      <c r="C50" s="3"/>
      <c r="G50" s="2"/>
      <c r="H50" s="2"/>
      <c r="I50" s="2"/>
    </row>
    <row r="51" spans="2:9" x14ac:dyDescent="0.25">
      <c r="B51" s="3"/>
      <c r="C51" s="3"/>
      <c r="G51" s="2"/>
      <c r="H51" s="2"/>
    </row>
    <row r="52" spans="2:9" x14ac:dyDescent="0.25">
      <c r="B52" s="4"/>
      <c r="C52" s="3"/>
      <c r="G52" s="2"/>
      <c r="H52" s="2"/>
    </row>
    <row r="53" spans="2:9" x14ac:dyDescent="0.25">
      <c r="B53" s="4"/>
      <c r="C53" s="3"/>
      <c r="G53" s="2"/>
      <c r="H53" s="2"/>
    </row>
    <row r="54" spans="2:9" x14ac:dyDescent="0.25">
      <c r="C54" s="3"/>
      <c r="G54" s="2"/>
      <c r="H54" s="2"/>
    </row>
    <row r="55" spans="2:9" x14ac:dyDescent="0.25">
      <c r="C55" s="3"/>
      <c r="G55" s="2"/>
      <c r="H55" s="2"/>
    </row>
    <row r="56" spans="2:9" x14ac:dyDescent="0.25">
      <c r="C56" s="3"/>
      <c r="G56" s="2"/>
      <c r="H56" s="2"/>
    </row>
    <row r="57" spans="2:9" x14ac:dyDescent="0.25">
      <c r="C57" s="3"/>
      <c r="G57" s="2"/>
      <c r="H57" s="2"/>
    </row>
    <row r="58" spans="2:9" x14ac:dyDescent="0.25">
      <c r="C58" s="3"/>
      <c r="G58" s="2"/>
      <c r="H58" s="2"/>
    </row>
  </sheetData>
  <sheetProtection sheet="1" objects="1" scenarios="1" selectLockedCells="1"/>
  <mergeCells count="1">
    <mergeCell ref="F9:H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6f7258-6e0c-467c-a60b-29a20a2cdf07" xsi:nil="true"/>
    <lcf76f155ced4ddcb4097134ff3c332f xmlns="945f7ada-ba7b-4448-af49-056a2da498d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E9AD95F937E34D9EBD414E2F27A754" ma:contentTypeVersion="12" ma:contentTypeDescription="Opret et nyt dokument." ma:contentTypeScope="" ma:versionID="1dc1bbadb07f06ed404f6849695a97e4">
  <xsd:schema xmlns:xsd="http://www.w3.org/2001/XMLSchema" xmlns:xs="http://www.w3.org/2001/XMLSchema" xmlns:p="http://schemas.microsoft.com/office/2006/metadata/properties" xmlns:ns2="fb6f7258-6e0c-467c-a60b-29a20a2cdf07" xmlns:ns3="945f7ada-ba7b-4448-af49-056a2da498de" targetNamespace="http://schemas.microsoft.com/office/2006/metadata/properties" ma:root="true" ma:fieldsID="3a6486925c9da5ff873cbfa00986fe73" ns2:_="" ns3:_="">
    <xsd:import namespace="fb6f7258-6e0c-467c-a60b-29a20a2cdf07"/>
    <xsd:import namespace="945f7ada-ba7b-4448-af49-056a2da498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f7258-6e0c-467c-a60b-29a20a2cdf0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767612c-68c1-423e-a4e2-fb115964249f}" ma:internalName="TaxCatchAll" ma:showField="CatchAllData" ma:web="fb6f7258-6e0c-467c-a60b-29a20a2cdf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f7ada-ba7b-4448-af49-056a2da498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ledmærker" ma:readOnly="false" ma:fieldId="{5cf76f15-5ced-4ddc-b409-7134ff3c332f}" ma:taxonomyMulti="true" ma:sspId="1107207f-0f06-43c5-aca8-1b3544efa7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40EB6F-9858-4D9B-BCAF-BE6CA1D3B28B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945f7ada-ba7b-4448-af49-056a2da498de"/>
    <ds:schemaRef ds:uri="http://www.w3.org/XML/1998/namespace"/>
    <ds:schemaRef ds:uri="http://schemas.microsoft.com/office/2006/documentManagement/types"/>
    <ds:schemaRef ds:uri="fb6f7258-6e0c-467c-a60b-29a20a2cdf07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CF61CE7-749B-41C4-8A06-5CA78EFCA4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6f7258-6e0c-467c-a60b-29a20a2cdf07"/>
    <ds:schemaRef ds:uri="945f7ada-ba7b-4448-af49-056a2da498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0D0F27-E1D0-417D-8AAE-4D1993FBDB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Module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Theis Wagner</dc:creator>
  <cp:lastModifiedBy>Theis Wagner</cp:lastModifiedBy>
  <dcterms:created xsi:type="dcterms:W3CDTF">2021-04-20T07:23:34Z</dcterms:created>
  <dcterms:modified xsi:type="dcterms:W3CDTF">2023-03-30T08:35:07Z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0x01010023E9AD95F937E34D9EBD414E2F27A754</vt:lpwstr>
  </property>
  <property fmtid="{D5CDD505-2E9C-101B-9397-08002B2CF9AE}" pid="3" name="MediaServiceImageTags">
    <vt:lpwstr/>
  </property>
</Properties>
</file>